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3500" windowHeight="6030" tabRatio="671" activeTab="0"/>
  </bookViews>
  <sheets>
    <sheet name="Calcolo dl sostituto" sheetId="1" r:id="rId1"/>
    <sheet name="Tariffe di riferimento" sheetId="2" r:id="rId2"/>
  </sheets>
  <definedNames/>
  <calcPr fullCalcOnLoad="1"/>
</workbook>
</file>

<file path=xl/sharedStrings.xml><?xml version="1.0" encoding="utf-8"?>
<sst xmlns="http://schemas.openxmlformats.org/spreadsheetml/2006/main" count="27" uniqueCount="25">
  <si>
    <t>Ritenuta d'acconto</t>
  </si>
  <si>
    <t>Giorni di sostituzione a metà (sabato,prefestivi/Part Time) - sostituto NON specializzato</t>
  </si>
  <si>
    <t>Giorni di sostituzione per intero     - sostituto NON specializzato</t>
  </si>
  <si>
    <t>Giorni di sostituzione per intero  - sostituto specializzato</t>
  </si>
  <si>
    <t>indicare il numero assistiti 0-6 anni</t>
  </si>
  <si>
    <t>Indicare il numero totale assistiti</t>
  </si>
  <si>
    <t>CALCOLO  SOSTITUTO</t>
  </si>
  <si>
    <t>quota giornaliera ad assistito 0-6 anni per il sostituto</t>
  </si>
  <si>
    <t>quota per assistiti 0-6 anni</t>
  </si>
  <si>
    <t>quota giornaliera ad assistito per il sostituto (55%)</t>
  </si>
  <si>
    <t>Quota capitaria per assistito</t>
  </si>
  <si>
    <t>quota divisa per 365 giorni</t>
  </si>
  <si>
    <t xml:space="preserve">ACN 2009 integrato con ACN 2010        </t>
  </si>
  <si>
    <t>Compenso sostituto</t>
  </si>
  <si>
    <t xml:space="preserve">Netto </t>
  </si>
  <si>
    <t>Giorni con sostituzione a metà (sabato, prefestivi o part-time) sostituto specializzato</t>
  </si>
  <si>
    <t xml:space="preserve"> Aprile, Maggio, Ottobre, Novembre</t>
  </si>
  <si>
    <t xml:space="preserve"> Dicembre, Gennaio, Febbraio, Marzo</t>
  </si>
  <si>
    <t xml:space="preserve"> Giugno, luglio, Agosto, Settembre</t>
  </si>
  <si>
    <t>PEDIATRIA (Art 58 lett A)</t>
  </si>
  <si>
    <t xml:space="preserve">TOTALE </t>
  </si>
  <si>
    <t>quota per sostituto</t>
  </si>
  <si>
    <t xml:space="preserve">incremento quota 0-6 aa da acn 2010:  13,500 + 4,40 </t>
  </si>
  <si>
    <t>* La  quota della Medicina Generale prevede solo  la quota capitaria dell'ACN 2009 perché l'incremento del 2010  è riservato solo ad assistiti oltre i 75 anni</t>
  </si>
  <si>
    <t>MEDICINA GENERALE (art 59 lett.A) *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</si>
</sst>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#,##0.00_ ;\-#,##0.00\ "/>
    <numFmt numFmtId="167" formatCode="0.000000"/>
    <numFmt numFmtId="168" formatCode="0.00000"/>
    <numFmt numFmtId="169" formatCode="0.0000"/>
    <numFmt numFmtId="170" formatCode="0.000"/>
    <numFmt numFmtId="171" formatCode="0.0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  <numFmt numFmtId="176" formatCode="&quot;€&quot;\ #,##0.00"/>
    <numFmt numFmtId="177" formatCode="#,##0.000_ ;\-#,##0.000\ "/>
    <numFmt numFmtId="178" formatCode="#,##0.0000_ ;\-#,##0.0000\ "/>
    <numFmt numFmtId="179" formatCode="#,##0.0_ ;\-#,##0.0\ "/>
    <numFmt numFmtId="180" formatCode="0.000000000"/>
    <numFmt numFmtId="181" formatCode="0.0000000000"/>
    <numFmt numFmtId="182" formatCode="0.00000000"/>
    <numFmt numFmtId="183" formatCode="0.0000000"/>
    <numFmt numFmtId="184" formatCode="_-* #,##0.00_-;\-* #,##0.00_-;_-* &quot;-&quot;_-;_-@_-"/>
    <numFmt numFmtId="185" formatCode="_-* #,##0.000_-;\-* #,##0.000_-;_-* &quot;-&quot;_-;_-@_-"/>
    <numFmt numFmtId="186" formatCode="_-* #,##0.00_-;\-* #,##0.00_-;_-* &quot;-&quot;???_-;_-@_-"/>
    <numFmt numFmtId="187" formatCode="_-* #,##0.000_-;\-* #,##0.000_-;_-* &quot;-&quot;???_-;_-@_-"/>
    <numFmt numFmtId="188" formatCode="#,##0.000"/>
    <numFmt numFmtId="189" formatCode="_-[$€]\ * #,##0.00_-;\-[$€]\ * #,##0.00_-;_-[$€]\ * &quot;-&quot;??_-;_-@_-"/>
    <numFmt numFmtId="190" formatCode="[$-410]dddd\ d\ mmmm\ yyyy"/>
  </numFmts>
  <fonts count="58">
    <font>
      <sz val="10"/>
      <name val="Arial"/>
      <family val="0"/>
    </font>
    <font>
      <b/>
      <sz val="10"/>
      <color indexed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b/>
      <sz val="10"/>
      <color indexed="17"/>
      <name val="Arial"/>
      <family val="2"/>
    </font>
    <font>
      <b/>
      <sz val="10"/>
      <color indexed="10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b/>
      <sz val="11"/>
      <color indexed="12"/>
      <name val="Arial"/>
      <family val="2"/>
    </font>
    <font>
      <sz val="11"/>
      <color indexed="12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9"/>
      <name val="Arial"/>
      <family val="2"/>
    </font>
    <font>
      <i/>
      <sz val="11"/>
      <name val="Arial"/>
      <family val="2"/>
    </font>
    <font>
      <sz val="20"/>
      <name val="Arial"/>
      <family val="2"/>
    </font>
    <font>
      <sz val="26"/>
      <color indexed="12"/>
      <name val="Impac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 Narrow"/>
      <family val="2"/>
    </font>
    <font>
      <b/>
      <sz val="12"/>
      <color indexed="12"/>
      <name val="Arial"/>
      <family val="2"/>
    </font>
    <font>
      <b/>
      <sz val="12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Narrow"/>
      <family val="2"/>
    </font>
    <font>
      <b/>
      <sz val="12"/>
      <color rgb="FF0000FF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2" applyNumberFormat="0" applyFill="0" applyAlignment="0" applyProtection="0"/>
    <xf numFmtId="0" fontId="43" fillId="21" borderId="3" applyNumberFormat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44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4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46" fillId="20" borderId="5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49" applyProtection="1">
      <alignment/>
      <protection/>
    </xf>
    <xf numFmtId="0" fontId="0" fillId="0" borderId="0" xfId="49" applyAlignment="1" applyProtection="1">
      <alignment horizontal="center"/>
      <protection/>
    </xf>
    <xf numFmtId="0" fontId="0" fillId="0" borderId="0" xfId="49" applyAlignment="1" applyProtection="1">
      <alignment/>
      <protection/>
    </xf>
    <xf numFmtId="0" fontId="0" fillId="33" borderId="0" xfId="49" applyFill="1" applyProtection="1">
      <alignment/>
      <protection/>
    </xf>
    <xf numFmtId="0" fontId="0" fillId="33" borderId="0" xfId="49" applyFill="1" applyAlignment="1" applyProtection="1">
      <alignment horizontal="center"/>
      <protection/>
    </xf>
    <xf numFmtId="0" fontId="0" fillId="33" borderId="0" xfId="49" applyFill="1" applyAlignment="1" applyProtection="1">
      <alignment/>
      <protection/>
    </xf>
    <xf numFmtId="0" fontId="0" fillId="33" borderId="0" xfId="49" applyFill="1" applyBorder="1" applyAlignment="1" applyProtection="1">
      <alignment horizontal="center"/>
      <protection/>
    </xf>
    <xf numFmtId="0" fontId="0" fillId="33" borderId="0" xfId="49" applyFill="1" applyBorder="1" applyProtection="1">
      <alignment/>
      <protection/>
    </xf>
    <xf numFmtId="41" fontId="8" fillId="33" borderId="0" xfId="49" applyNumberFormat="1" applyFont="1" applyFill="1" applyProtection="1">
      <alignment/>
      <protection/>
    </xf>
    <xf numFmtId="0" fontId="0" fillId="33" borderId="0" xfId="49" applyFill="1" applyBorder="1" applyAlignment="1" applyProtection="1">
      <alignment/>
      <protection/>
    </xf>
    <xf numFmtId="0" fontId="9" fillId="0" borderId="0" xfId="49" applyFont="1" applyProtection="1">
      <alignment/>
      <protection/>
    </xf>
    <xf numFmtId="0" fontId="9" fillId="33" borderId="0" xfId="49" applyFont="1" applyFill="1" applyProtection="1">
      <alignment/>
      <protection/>
    </xf>
    <xf numFmtId="41" fontId="10" fillId="33" borderId="0" xfId="49" applyNumberFormat="1" applyFont="1" applyFill="1" applyProtection="1">
      <alignment/>
      <protection/>
    </xf>
    <xf numFmtId="0" fontId="11" fillId="34" borderId="0" xfId="49" applyFont="1" applyFill="1" applyBorder="1" applyAlignment="1" applyProtection="1">
      <alignment horizontal="center" vertical="center"/>
      <protection locked="0"/>
    </xf>
    <xf numFmtId="0" fontId="10" fillId="33" borderId="0" xfId="49" applyFont="1" applyFill="1" applyBorder="1" applyAlignment="1" applyProtection="1">
      <alignment horizontal="left"/>
      <protection/>
    </xf>
    <xf numFmtId="0" fontId="9" fillId="33" borderId="0" xfId="49" applyFont="1" applyFill="1" applyAlignment="1" applyProtection="1">
      <alignment horizontal="center"/>
      <protection/>
    </xf>
    <xf numFmtId="0" fontId="9" fillId="33" borderId="0" xfId="49" applyFont="1" applyFill="1" applyAlignment="1" applyProtection="1">
      <alignment/>
      <protection/>
    </xf>
    <xf numFmtId="0" fontId="5" fillId="35" borderId="10" xfId="49" applyFont="1" applyFill="1" applyBorder="1" applyAlignment="1" applyProtection="1">
      <alignment horizontal="center"/>
      <protection locked="0"/>
    </xf>
    <xf numFmtId="0" fontId="15" fillId="36" borderId="0" xfId="49" applyFont="1" applyFill="1" applyProtection="1">
      <alignment/>
      <protection/>
    </xf>
    <xf numFmtId="0" fontId="2" fillId="37" borderId="10" xfId="49" applyFont="1" applyFill="1" applyBorder="1" applyAlignment="1" applyProtection="1">
      <alignment horizontal="center"/>
      <protection locked="0"/>
    </xf>
    <xf numFmtId="0" fontId="3" fillId="33" borderId="0" xfId="49" applyFont="1" applyFill="1" applyProtection="1">
      <alignment/>
      <protection/>
    </xf>
    <xf numFmtId="0" fontId="16" fillId="33" borderId="0" xfId="49" applyFont="1" applyFill="1" applyAlignment="1" applyProtection="1">
      <alignment/>
      <protection/>
    </xf>
    <xf numFmtId="0" fontId="17" fillId="38" borderId="0" xfId="49" applyFont="1" applyFill="1" applyProtection="1">
      <alignment/>
      <protection/>
    </xf>
    <xf numFmtId="0" fontId="0" fillId="38" borderId="0" xfId="49" applyFill="1" applyProtection="1">
      <alignment/>
      <protection/>
    </xf>
    <xf numFmtId="0" fontId="4" fillId="38" borderId="0" xfId="49" applyFont="1" applyFill="1" applyProtection="1">
      <alignment/>
      <protection/>
    </xf>
    <xf numFmtId="0" fontId="18" fillId="38" borderId="0" xfId="49" applyFont="1" applyFill="1" applyProtection="1">
      <alignment/>
      <protection/>
    </xf>
    <xf numFmtId="0" fontId="0" fillId="0" borderId="0" xfId="49" applyProtection="1">
      <alignment/>
      <protection hidden="1"/>
    </xf>
    <xf numFmtId="170" fontId="0" fillId="0" borderId="0" xfId="49" applyNumberFormat="1" applyProtection="1">
      <alignment/>
      <protection hidden="1"/>
    </xf>
    <xf numFmtId="9" fontId="0" fillId="0" borderId="0" xfId="49" applyNumberFormat="1" applyProtection="1">
      <alignment/>
      <protection hidden="1"/>
    </xf>
    <xf numFmtId="170" fontId="5" fillId="0" borderId="0" xfId="49" applyNumberFormat="1" applyFont="1" applyProtection="1">
      <alignment/>
      <protection hidden="1"/>
    </xf>
    <xf numFmtId="0" fontId="0" fillId="39" borderId="0" xfId="49" applyFill="1" applyProtection="1">
      <alignment/>
      <protection hidden="1"/>
    </xf>
    <xf numFmtId="188" fontId="5" fillId="37" borderId="0" xfId="49" applyNumberFormat="1" applyFont="1" applyFill="1" applyBorder="1" applyAlignment="1" applyProtection="1">
      <alignment horizontal="center"/>
      <protection hidden="1"/>
    </xf>
    <xf numFmtId="0" fontId="0" fillId="33" borderId="0" xfId="49" applyFill="1" applyProtection="1">
      <alignment/>
      <protection hidden="1"/>
    </xf>
    <xf numFmtId="0" fontId="0" fillId="35" borderId="0" xfId="49" applyFill="1" applyProtection="1">
      <alignment/>
      <protection hidden="1"/>
    </xf>
    <xf numFmtId="0" fontId="0" fillId="40" borderId="0" xfId="49" applyFill="1" applyProtection="1">
      <alignment/>
      <protection hidden="1"/>
    </xf>
    <xf numFmtId="185" fontId="0" fillId="35" borderId="0" xfId="49" applyNumberFormat="1" applyFont="1" applyFill="1" applyAlignment="1" applyProtection="1">
      <alignment horizontal="left"/>
      <protection hidden="1"/>
    </xf>
    <xf numFmtId="0" fontId="0" fillId="35" borderId="0" xfId="49" applyFill="1" applyAlignment="1" applyProtection="1">
      <alignment/>
      <protection hidden="1"/>
    </xf>
    <xf numFmtId="0" fontId="0" fillId="35" borderId="0" xfId="49" applyFill="1" applyAlignment="1" applyProtection="1">
      <alignment horizontal="left"/>
      <protection hidden="1"/>
    </xf>
    <xf numFmtId="0" fontId="56" fillId="33" borderId="10" xfId="49" applyFont="1" applyFill="1" applyBorder="1" applyAlignment="1" applyProtection="1">
      <alignment horizontal="center" wrapText="1"/>
      <protection/>
    </xf>
    <xf numFmtId="0" fontId="7" fillId="33" borderId="10" xfId="49" applyFont="1" applyFill="1" applyBorder="1" applyAlignment="1" applyProtection="1">
      <alignment horizontal="center" wrapText="1"/>
      <protection/>
    </xf>
    <xf numFmtId="0" fontId="1" fillId="33" borderId="10" xfId="49" applyFont="1" applyFill="1" applyBorder="1" applyAlignment="1" applyProtection="1">
      <alignment horizontal="center" vertical="center"/>
      <protection/>
    </xf>
    <xf numFmtId="185" fontId="6" fillId="37" borderId="10" xfId="47" applyNumberFormat="1" applyFont="1" applyFill="1" applyBorder="1" applyAlignment="1" applyProtection="1">
      <alignment vertical="center"/>
      <protection/>
    </xf>
    <xf numFmtId="185" fontId="6" fillId="35" borderId="10" xfId="49" applyNumberFormat="1" applyFont="1" applyFill="1" applyBorder="1" applyAlignment="1" applyProtection="1">
      <alignment vertical="center"/>
      <protection/>
    </xf>
    <xf numFmtId="185" fontId="6" fillId="39" borderId="10" xfId="49" applyNumberFormat="1" applyFont="1" applyFill="1" applyBorder="1" applyAlignment="1" applyProtection="1">
      <alignment vertical="center"/>
      <protection/>
    </xf>
    <xf numFmtId="0" fontId="6" fillId="41" borderId="10" xfId="49" applyFont="1" applyFill="1" applyBorder="1" applyAlignment="1" applyProtection="1">
      <alignment vertical="center"/>
      <protection/>
    </xf>
    <xf numFmtId="184" fontId="7" fillId="41" borderId="10" xfId="49" applyNumberFormat="1" applyFont="1" applyFill="1" applyBorder="1" applyAlignment="1" applyProtection="1">
      <alignment vertical="center"/>
      <protection/>
    </xf>
    <xf numFmtId="184" fontId="1" fillId="41" borderId="10" xfId="49" applyNumberFormat="1" applyFont="1" applyFill="1" applyBorder="1" applyAlignment="1" applyProtection="1">
      <alignment vertical="center"/>
      <protection/>
    </xf>
    <xf numFmtId="0" fontId="6" fillId="42" borderId="10" xfId="49" applyFont="1" applyFill="1" applyBorder="1" applyAlignment="1" applyProtection="1">
      <alignment vertical="center"/>
      <protection/>
    </xf>
    <xf numFmtId="184" fontId="7" fillId="42" borderId="10" xfId="49" applyNumberFormat="1" applyFont="1" applyFill="1" applyBorder="1" applyAlignment="1" applyProtection="1">
      <alignment vertical="center"/>
      <protection/>
    </xf>
    <xf numFmtId="184" fontId="1" fillId="42" borderId="10" xfId="49" applyNumberFormat="1" applyFont="1" applyFill="1" applyBorder="1" applyAlignment="1" applyProtection="1">
      <alignment vertical="center"/>
      <protection/>
    </xf>
    <xf numFmtId="0" fontId="6" fillId="43" borderId="10" xfId="49" applyFont="1" applyFill="1" applyBorder="1" applyAlignment="1" applyProtection="1">
      <alignment vertical="center"/>
      <protection/>
    </xf>
    <xf numFmtId="184" fontId="7" fillId="43" borderId="10" xfId="49" applyNumberFormat="1" applyFont="1" applyFill="1" applyBorder="1" applyAlignment="1" applyProtection="1">
      <alignment vertical="center"/>
      <protection/>
    </xf>
    <xf numFmtId="184" fontId="1" fillId="43" borderId="10" xfId="49" applyNumberFormat="1" applyFont="1" applyFill="1" applyBorder="1" applyAlignment="1" applyProtection="1">
      <alignment vertical="center"/>
      <protection/>
    </xf>
    <xf numFmtId="0" fontId="11" fillId="33" borderId="11" xfId="49" applyFont="1" applyFill="1" applyBorder="1" applyAlignment="1" applyProtection="1">
      <alignment horizontal="left"/>
      <protection/>
    </xf>
    <xf numFmtId="0" fontId="9" fillId="0" borderId="12" xfId="49" applyFont="1" applyBorder="1" applyProtection="1">
      <alignment/>
      <protection/>
    </xf>
    <xf numFmtId="41" fontId="10" fillId="33" borderId="12" xfId="49" applyNumberFormat="1" applyFont="1" applyFill="1" applyBorder="1" applyProtection="1">
      <alignment/>
      <protection/>
    </xf>
    <xf numFmtId="0" fontId="11" fillId="34" borderId="13" xfId="49" applyFont="1" applyFill="1" applyBorder="1" applyAlignment="1" applyProtection="1">
      <alignment horizontal="center" vertical="center"/>
      <protection locked="0"/>
    </xf>
    <xf numFmtId="0" fontId="14" fillId="33" borderId="11" xfId="49" applyFont="1" applyFill="1" applyBorder="1" applyAlignment="1" applyProtection="1">
      <alignment horizontal="left"/>
      <protection/>
    </xf>
    <xf numFmtId="0" fontId="13" fillId="33" borderId="12" xfId="49" applyFont="1" applyFill="1" applyBorder="1" applyProtection="1">
      <alignment/>
      <protection/>
    </xf>
    <xf numFmtId="0" fontId="9" fillId="33" borderId="12" xfId="49" applyFont="1" applyFill="1" applyBorder="1" applyProtection="1">
      <alignment/>
      <protection/>
    </xf>
    <xf numFmtId="0" fontId="11" fillId="0" borderId="11" xfId="49" applyFont="1" applyBorder="1" applyAlignment="1" applyProtection="1">
      <alignment horizontal="left"/>
      <protection/>
    </xf>
    <xf numFmtId="0" fontId="12" fillId="33" borderId="12" xfId="49" applyFont="1" applyFill="1" applyBorder="1" applyProtection="1">
      <alignment/>
      <protection/>
    </xf>
    <xf numFmtId="0" fontId="10" fillId="33" borderId="11" xfId="49" applyFont="1" applyFill="1" applyBorder="1" applyAlignment="1" applyProtection="1">
      <alignment horizontal="left"/>
      <protection/>
    </xf>
    <xf numFmtId="187" fontId="0" fillId="0" borderId="0" xfId="49" applyNumberFormat="1" applyProtection="1">
      <alignment/>
      <protection hidden="1"/>
    </xf>
    <xf numFmtId="170" fontId="57" fillId="0" borderId="0" xfId="49" applyNumberFormat="1" applyFont="1" applyProtection="1">
      <alignment/>
      <protection hidden="1"/>
    </xf>
    <xf numFmtId="0" fontId="0" fillId="0" borderId="0" xfId="49" applyAlignment="1" applyProtection="1">
      <alignment horizontal="right"/>
      <protection hidden="1"/>
    </xf>
    <xf numFmtId="9" fontId="0" fillId="0" borderId="0" xfId="49" applyNumberFormat="1" applyAlignment="1" applyProtection="1">
      <alignment horizontal="center"/>
      <protection hidden="1"/>
    </xf>
    <xf numFmtId="170" fontId="0" fillId="0" borderId="0" xfId="49" applyNumberFormat="1" applyAlignment="1" applyProtection="1">
      <alignment horizontal="center"/>
      <protection hidden="1"/>
    </xf>
    <xf numFmtId="170" fontId="57" fillId="0" borderId="0" xfId="49" applyNumberFormat="1" applyFont="1" applyAlignment="1" applyProtection="1">
      <alignment horizontal="center"/>
      <protection hidden="1"/>
    </xf>
    <xf numFmtId="0" fontId="0" fillId="42" borderId="0" xfId="49" applyFill="1" applyProtection="1">
      <alignment/>
      <protection hidden="1"/>
    </xf>
    <xf numFmtId="0" fontId="0" fillId="42" borderId="0" xfId="49" applyFill="1" applyAlignment="1" applyProtection="1">
      <alignment horizontal="left"/>
      <protection hidden="1"/>
    </xf>
    <xf numFmtId="0" fontId="0" fillId="42" borderId="0" xfId="49" applyFill="1" applyAlignment="1" applyProtection="1">
      <alignment/>
      <protection hidden="1"/>
    </xf>
    <xf numFmtId="185" fontId="0" fillId="42" borderId="0" xfId="49" applyNumberFormat="1" applyFont="1" applyFill="1" applyProtection="1">
      <alignment/>
      <protection hidden="1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Euro 2" xfId="43"/>
    <cellStyle name="Input" xfId="44"/>
    <cellStyle name="Comma" xfId="45"/>
    <cellStyle name="Comma [0]" xfId="46"/>
    <cellStyle name="Migliaia [0] 2" xfId="47"/>
    <cellStyle name="Neutrale" xfId="48"/>
    <cellStyle name="Normale 2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180975</xdr:rowOff>
    </xdr:from>
    <xdr:to>
      <xdr:col>1</xdr:col>
      <xdr:colOff>542925</xdr:colOff>
      <xdr:row>4</xdr:row>
      <xdr:rowOff>0</xdr:rowOff>
    </xdr:to>
    <xdr:sp>
      <xdr:nvSpPr>
        <xdr:cNvPr id="1" name="AutoShape 2"/>
        <xdr:cNvSpPr>
          <a:spLocks/>
        </xdr:cNvSpPr>
      </xdr:nvSpPr>
      <xdr:spPr>
        <a:xfrm>
          <a:off x="2638425" y="704850"/>
          <a:ext cx="533400" cy="21907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0000">
            <a:alpha val="99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533400</xdr:colOff>
      <xdr:row>3</xdr:row>
      <xdr:rowOff>19050</xdr:rowOff>
    </xdr:to>
    <xdr:sp>
      <xdr:nvSpPr>
        <xdr:cNvPr id="2" name="AutoShape 6"/>
        <xdr:cNvSpPr>
          <a:spLocks/>
        </xdr:cNvSpPr>
      </xdr:nvSpPr>
      <xdr:spPr>
        <a:xfrm>
          <a:off x="2628900" y="523875"/>
          <a:ext cx="533400" cy="21907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0000">
            <a:alpha val="94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133350</xdr:colOff>
      <xdr:row>1</xdr:row>
      <xdr:rowOff>104775</xdr:rowOff>
    </xdr:from>
    <xdr:to>
      <xdr:col>7</xdr:col>
      <xdr:colOff>142875</xdr:colOff>
      <xdr:row>1</xdr:row>
      <xdr:rowOff>104775</xdr:rowOff>
    </xdr:to>
    <xdr:sp>
      <xdr:nvSpPr>
        <xdr:cNvPr id="1" name="Line 1"/>
        <xdr:cNvSpPr>
          <a:spLocks/>
        </xdr:cNvSpPr>
      </xdr:nvSpPr>
      <xdr:spPr>
        <a:xfrm>
          <a:off x="6105525" y="285750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400050</xdr:colOff>
      <xdr:row>2</xdr:row>
      <xdr:rowOff>95250</xdr:rowOff>
    </xdr:from>
    <xdr:to>
      <xdr:col>7</xdr:col>
      <xdr:colOff>180975</xdr:colOff>
      <xdr:row>2</xdr:row>
      <xdr:rowOff>104775</xdr:rowOff>
    </xdr:to>
    <xdr:sp>
      <xdr:nvSpPr>
        <xdr:cNvPr id="2" name="Line 2"/>
        <xdr:cNvSpPr>
          <a:spLocks/>
        </xdr:cNvSpPr>
      </xdr:nvSpPr>
      <xdr:spPr>
        <a:xfrm flipV="1">
          <a:off x="6372225" y="476250"/>
          <a:ext cx="4762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142875</xdr:colOff>
      <xdr:row>7</xdr:row>
      <xdr:rowOff>95250</xdr:rowOff>
    </xdr:from>
    <xdr:to>
      <xdr:col>8</xdr:col>
      <xdr:colOff>438150</xdr:colOff>
      <xdr:row>7</xdr:row>
      <xdr:rowOff>95250</xdr:rowOff>
    </xdr:to>
    <xdr:sp>
      <xdr:nvSpPr>
        <xdr:cNvPr id="3" name="Line 1"/>
        <xdr:cNvSpPr>
          <a:spLocks/>
        </xdr:cNvSpPr>
      </xdr:nvSpPr>
      <xdr:spPr>
        <a:xfrm flipV="1">
          <a:off x="7572375" y="1323975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447675</xdr:colOff>
      <xdr:row>7</xdr:row>
      <xdr:rowOff>104775</xdr:rowOff>
    </xdr:from>
    <xdr:to>
      <xdr:col>4</xdr:col>
      <xdr:colOff>66675</xdr:colOff>
      <xdr:row>7</xdr:row>
      <xdr:rowOff>104775</xdr:rowOff>
    </xdr:to>
    <xdr:sp>
      <xdr:nvSpPr>
        <xdr:cNvPr id="4" name="Line 1"/>
        <xdr:cNvSpPr>
          <a:spLocks/>
        </xdr:cNvSpPr>
      </xdr:nvSpPr>
      <xdr:spPr>
        <a:xfrm flipV="1">
          <a:off x="4238625" y="133350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tabSelected="1" zoomScalePageLayoutView="0" workbookViewId="0" topLeftCell="A1">
      <selection activeCell="C4" sqref="C4"/>
    </sheetView>
  </sheetViews>
  <sheetFormatPr defaultColWidth="9.140625" defaultRowHeight="12.75"/>
  <cols>
    <col min="1" max="1" width="39.421875" style="1" customWidth="1"/>
    <col min="2" max="2" width="11.7109375" style="1" customWidth="1"/>
    <col min="3" max="3" width="11.8515625" style="1" customWidth="1"/>
    <col min="4" max="4" width="12.28125" style="1" customWidth="1"/>
    <col min="5" max="5" width="12.57421875" style="1" customWidth="1"/>
    <col min="6" max="6" width="10.140625" style="3" customWidth="1"/>
    <col min="7" max="7" width="9.8515625" style="3" customWidth="1"/>
    <col min="8" max="8" width="11.421875" style="3" customWidth="1"/>
    <col min="9" max="9" width="10.7109375" style="2" customWidth="1"/>
    <col min="10" max="10" width="10.00390625" style="1" customWidth="1"/>
    <col min="11" max="16384" width="9.140625" style="1" customWidth="1"/>
  </cols>
  <sheetData>
    <row r="1" spans="1:10" ht="33.75">
      <c r="A1" s="26" t="s">
        <v>6</v>
      </c>
      <c r="B1" s="25" t="s">
        <v>12</v>
      </c>
      <c r="C1" s="24"/>
      <c r="D1" s="24"/>
      <c r="E1" s="23"/>
      <c r="F1" s="23"/>
      <c r="G1" s="23"/>
      <c r="H1" s="22"/>
      <c r="I1" s="5"/>
      <c r="J1" s="4"/>
    </row>
    <row r="2" spans="1:10" ht="7.5" customHeight="1">
      <c r="A2" s="21"/>
      <c r="B2" s="4"/>
      <c r="C2" s="4"/>
      <c r="D2" s="4"/>
      <c r="E2" s="4"/>
      <c r="F2" s="6"/>
      <c r="G2" s="6"/>
      <c r="H2" s="6"/>
      <c r="I2" s="5"/>
      <c r="J2" s="4"/>
    </row>
    <row r="3" spans="1:10" ht="15.75">
      <c r="A3" s="19" t="s">
        <v>5</v>
      </c>
      <c r="B3" s="10"/>
      <c r="C3" s="20">
        <v>1000</v>
      </c>
      <c r="D3" s="10"/>
      <c r="E3" s="10"/>
      <c r="F3" s="10"/>
      <c r="G3" s="10"/>
      <c r="H3" s="10"/>
      <c r="I3" s="7"/>
      <c r="J3" s="4"/>
    </row>
    <row r="4" spans="1:10" ht="15.75">
      <c r="A4" s="19" t="s">
        <v>4</v>
      </c>
      <c r="B4" s="10"/>
      <c r="C4" s="18">
        <v>500</v>
      </c>
      <c r="D4" s="10"/>
      <c r="E4" s="10"/>
      <c r="F4" s="10"/>
      <c r="G4" s="10"/>
      <c r="H4" s="10"/>
      <c r="I4" s="7"/>
      <c r="J4" s="4"/>
    </row>
    <row r="5" spans="4:9" s="4" customFormat="1" ht="6.75" customHeight="1">
      <c r="D5" s="9"/>
      <c r="E5" s="9"/>
      <c r="I5" s="5"/>
    </row>
    <row r="6" spans="1:10" s="11" customFormat="1" ht="15">
      <c r="A6" s="54" t="s">
        <v>3</v>
      </c>
      <c r="B6" s="55"/>
      <c r="C6" s="55"/>
      <c r="D6" s="56"/>
      <c r="E6" s="56"/>
      <c r="F6" s="57">
        <v>1</v>
      </c>
      <c r="H6" s="17"/>
      <c r="I6" s="16"/>
      <c r="J6" s="13"/>
    </row>
    <row r="7" spans="1:10" s="11" customFormat="1" ht="15">
      <c r="A7" s="58" t="s">
        <v>2</v>
      </c>
      <c r="B7" s="59"/>
      <c r="C7" s="59"/>
      <c r="D7" s="59"/>
      <c r="E7" s="60"/>
      <c r="F7" s="57">
        <v>0</v>
      </c>
      <c r="H7" s="17"/>
      <c r="I7" s="16"/>
      <c r="J7" s="13"/>
    </row>
    <row r="8" spans="1:10" s="11" customFormat="1" ht="15">
      <c r="A8" s="61" t="s">
        <v>15</v>
      </c>
      <c r="B8" s="62"/>
      <c r="C8" s="62"/>
      <c r="D8" s="62"/>
      <c r="E8" s="62"/>
      <c r="F8" s="57">
        <v>0</v>
      </c>
      <c r="H8" s="17"/>
      <c r="I8" s="16"/>
      <c r="J8" s="13"/>
    </row>
    <row r="9" spans="1:10" s="11" customFormat="1" ht="15">
      <c r="A9" s="63" t="s">
        <v>1</v>
      </c>
      <c r="B9" s="60"/>
      <c r="C9" s="60"/>
      <c r="D9" s="60"/>
      <c r="E9" s="60"/>
      <c r="F9" s="57">
        <v>0</v>
      </c>
      <c r="H9" s="17"/>
      <c r="I9" s="16"/>
      <c r="J9" s="13"/>
    </row>
    <row r="10" spans="1:10" s="11" customFormat="1" ht="15">
      <c r="A10" s="15"/>
      <c r="B10" s="12"/>
      <c r="C10" s="12"/>
      <c r="D10" s="12"/>
      <c r="E10" s="12"/>
      <c r="F10" s="14"/>
      <c r="H10" s="17"/>
      <c r="I10" s="16"/>
      <c r="J10" s="13"/>
    </row>
    <row r="11" spans="1:9" ht="27.75" customHeight="1">
      <c r="A11" s="8"/>
      <c r="B11" s="39" t="s">
        <v>13</v>
      </c>
      <c r="C11" s="40" t="s">
        <v>0</v>
      </c>
      <c r="D11" s="41" t="s">
        <v>14</v>
      </c>
      <c r="F11" s="1"/>
      <c r="G11" s="1"/>
      <c r="H11" s="1"/>
      <c r="I11" s="1"/>
    </row>
    <row r="12" spans="1:9" ht="22.5" customHeight="1">
      <c r="A12" s="45" t="s">
        <v>16</v>
      </c>
      <c r="B12" s="42">
        <f>(((('Tariffe di riferimento'!H2*C3)+('Tariffe di riferimento'!H3*C4))*F6)+((('Tariffe di riferimento'!H2*C3)+('Tariffe di riferimento'!H3*C4))*F8)/2)+((C3*'Tariffe di riferimento'!J8)*F7)+(((C3*'Tariffe di riferimento'!J8)*F9)/2)</f>
        <v>139.55684931506855</v>
      </c>
      <c r="C12" s="46">
        <f>B12*20%</f>
        <v>27.91136986301371</v>
      </c>
      <c r="D12" s="47">
        <f>B12-C12</f>
        <v>111.64547945205484</v>
      </c>
      <c r="F12" s="1"/>
      <c r="G12" s="1"/>
      <c r="H12" s="1"/>
      <c r="I12" s="1"/>
    </row>
    <row r="13" spans="1:9" ht="27" customHeight="1">
      <c r="A13" s="48" t="s">
        <v>17</v>
      </c>
      <c r="B13" s="43">
        <f>B12+(B12*20%)</f>
        <v>167.46821917808225</v>
      </c>
      <c r="C13" s="49">
        <f>B13*20%</f>
        <v>33.49364383561645</v>
      </c>
      <c r="D13" s="50">
        <f>B13-C13</f>
        <v>133.9745753424658</v>
      </c>
      <c r="F13" s="1"/>
      <c r="G13" s="1"/>
      <c r="H13" s="1"/>
      <c r="I13" s="1"/>
    </row>
    <row r="14" spans="1:9" ht="22.5" customHeight="1">
      <c r="A14" s="51" t="s">
        <v>18</v>
      </c>
      <c r="B14" s="44">
        <f>B12-(B12*20%)</f>
        <v>111.64547945205484</v>
      </c>
      <c r="C14" s="52">
        <f>B14*20%</f>
        <v>22.32909589041097</v>
      </c>
      <c r="D14" s="53">
        <f>B14-C14</f>
        <v>89.31638356164387</v>
      </c>
      <c r="F14" s="1"/>
      <c r="G14" s="1"/>
      <c r="H14" s="1"/>
      <c r="I14" s="1"/>
    </row>
  </sheetData>
  <sheetProtection password="876B" sheet="1" objects="1" scenarios="1" selectLockedCells="1"/>
  <printOptions/>
  <pageMargins left="0.46" right="0.84" top="0.984251968503937" bottom="0.984251968503937" header="0.5118110236220472" footer="0.5118110236220472"/>
  <pageSetup fitToHeight="1" fitToWidth="1" horizontalDpi="300" verticalDpi="3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5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33.28125" style="27" customWidth="1"/>
    <col min="2" max="2" width="12.8515625" style="27" customWidth="1"/>
    <col min="3" max="3" width="10.7109375" style="27" customWidth="1"/>
    <col min="4" max="4" width="10.140625" style="27" customWidth="1"/>
    <col min="5" max="5" width="9.140625" style="27" customWidth="1"/>
    <col min="6" max="6" width="13.421875" style="27" customWidth="1"/>
    <col min="7" max="7" width="10.421875" style="27" customWidth="1"/>
    <col min="8" max="8" width="11.421875" style="27" customWidth="1"/>
    <col min="9" max="9" width="8.00390625" style="27" customWidth="1"/>
    <col min="10" max="16384" width="9.140625" style="1" customWidth="1"/>
  </cols>
  <sheetData>
    <row r="1" ht="14.25" customHeight="1">
      <c r="A1" s="27" t="s">
        <v>19</v>
      </c>
    </row>
    <row r="2" spans="1:15" ht="15.75">
      <c r="A2" s="31" t="s">
        <v>10</v>
      </c>
      <c r="B2" s="32">
        <v>83.65</v>
      </c>
      <c r="C2" s="38" t="s">
        <v>9</v>
      </c>
      <c r="D2" s="34"/>
      <c r="E2" s="37"/>
      <c r="F2" s="37"/>
      <c r="G2" s="37"/>
      <c r="H2" s="36">
        <f>B2/365*55%</f>
        <v>0.1260479452054795</v>
      </c>
      <c r="I2" s="4" t="s">
        <v>11</v>
      </c>
      <c r="K2" s="4"/>
      <c r="L2" s="4"/>
      <c r="M2" s="4"/>
      <c r="N2" s="4"/>
      <c r="O2" s="4"/>
    </row>
    <row r="3" spans="1:15" ht="15.75">
      <c r="A3" s="35" t="s">
        <v>8</v>
      </c>
      <c r="B3" s="32">
        <v>17.93</v>
      </c>
      <c r="C3" s="71" t="s">
        <v>7</v>
      </c>
      <c r="D3" s="70"/>
      <c r="E3" s="72"/>
      <c r="F3" s="72"/>
      <c r="G3" s="70"/>
      <c r="H3" s="73">
        <f>B3/365*55%</f>
        <v>0.027017808219178083</v>
      </c>
      <c r="I3" s="33"/>
      <c r="J3" s="4"/>
      <c r="K3" s="4"/>
      <c r="L3" s="4"/>
      <c r="M3" s="4"/>
      <c r="N3" s="4"/>
      <c r="O3" s="4"/>
    </row>
    <row r="4" spans="2:8" ht="12.75">
      <c r="B4" s="27" t="s">
        <v>22</v>
      </c>
      <c r="G4" s="1"/>
      <c r="H4" s="1"/>
    </row>
    <row r="5" ht="12.75">
      <c r="A5" s="27" t="s">
        <v>24</v>
      </c>
    </row>
    <row r="6" spans="1:2" ht="12.75">
      <c r="A6" s="27" t="s">
        <v>10</v>
      </c>
      <c r="B6" s="27">
        <v>40.05</v>
      </c>
    </row>
    <row r="7" spans="5:9" ht="12.75">
      <c r="E7" s="29"/>
      <c r="F7" s="28"/>
      <c r="I7" s="28"/>
    </row>
    <row r="8" spans="1:10" ht="15.75">
      <c r="A8" s="66" t="s">
        <v>20</v>
      </c>
      <c r="B8" s="65">
        <f>SUM(B6:B7)</f>
        <v>40.05</v>
      </c>
      <c r="C8" s="27" t="s">
        <v>21</v>
      </c>
      <c r="E8" s="67">
        <v>0.7</v>
      </c>
      <c r="F8" s="69">
        <f>B8*E8</f>
        <v>28.034999999999997</v>
      </c>
      <c r="G8" s="27" t="s">
        <v>11</v>
      </c>
      <c r="J8" s="68">
        <f>F8/365</f>
        <v>0.07680821917808218</v>
      </c>
    </row>
    <row r="10" ht="12.75">
      <c r="A10" s="27" t="s">
        <v>23</v>
      </c>
    </row>
    <row r="11" spans="4:9" ht="15.75">
      <c r="D11" s="30"/>
      <c r="E11" s="29"/>
      <c r="F11" s="28"/>
      <c r="I11" s="28"/>
    </row>
    <row r="14" ht="12.75">
      <c r="D14" s="28"/>
    </row>
    <row r="15" ht="12.75">
      <c r="B15" s="64"/>
    </row>
  </sheetData>
  <sheetProtection password="876B" sheet="1" selectLockedCells="1"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Dott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Valdo Flori</dc:creator>
  <cp:keywords/>
  <dc:description/>
  <cp:lastModifiedBy>Studio Informatico</cp:lastModifiedBy>
  <cp:lastPrinted>2013-08-13T07:03:31Z</cp:lastPrinted>
  <dcterms:created xsi:type="dcterms:W3CDTF">2005-10-20T06:46:45Z</dcterms:created>
  <dcterms:modified xsi:type="dcterms:W3CDTF">2016-04-13T08:55:54Z</dcterms:modified>
  <cp:category/>
  <cp:version/>
  <cp:contentType/>
  <cp:contentStatus/>
</cp:coreProperties>
</file>